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Foglio Excel calcolo imposte di successione grati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€"/>
  </numFmts>
  <fonts count="4">
    <font>
      <name val="Calibri"/>
      <family val="2"/>
      <color theme="1"/>
      <sz val="11"/>
      <scheme val="minor"/>
    </font>
    <font>
      <name val="Calibri"/>
      <b val="1"/>
      <color rgb="00FFFFFF"/>
      <sz val="14"/>
    </font>
    <font>
      <name val="Calibri"/>
      <b val="1"/>
      <color rgb="00FFFFFF"/>
      <sz val="12"/>
    </font>
    <font>
      <b val="1"/>
      <sz val="14"/>
    </font>
  </fonts>
  <fills count="6">
    <fill>
      <patternFill/>
    </fill>
    <fill>
      <patternFill patternType="gray125"/>
    </fill>
    <fill>
      <patternFill patternType="solid">
        <fgColor rgb="00003366"/>
        <bgColor rgb="00003366"/>
      </patternFill>
    </fill>
    <fill>
      <patternFill patternType="solid">
        <fgColor rgb="00FFFFCC"/>
        <bgColor rgb="00FFFFCC"/>
      </patternFill>
    </fill>
    <fill>
      <patternFill patternType="solid">
        <fgColor rgb="00E6E6E6"/>
        <bgColor rgb="00E6E6E6"/>
      </patternFill>
    </fill>
    <fill>
      <patternFill patternType="solid">
        <fgColor rgb="00D9E1F2"/>
        <bgColor rgb="00D9E1F2"/>
      </patternFill>
    </fill>
  </fills>
  <borders count="4">
    <border>
      <left/>
      <right/>
      <top/>
      <bottom/>
      <diagonal/>
    </border>
    <border>
      <left style="thin">
        <color rgb="00BFBFBF"/>
      </left>
      <right style="thin">
        <color rgb="00BFBFBF"/>
      </right>
      <top style="thin">
        <color rgb="00BFBFBF"/>
      </top>
      <bottom style="thin">
        <color rgb="00BFBFBF"/>
      </bottom>
    </border>
    <border>
      <left style="medium">
        <color rgb="00000000"/>
      </left>
      <right style="thin">
        <color rgb="00BFBFBF"/>
      </right>
      <top style="thin">
        <color rgb="00BFBFBF"/>
      </top>
      <bottom style="thin">
        <color rgb="00BFBFBF"/>
      </bottom>
    </border>
    <border>
      <left style="thin">
        <color rgb="00BFBFBF"/>
      </left>
      <right style="medium">
        <color rgb="00000000"/>
      </right>
      <top style="thin">
        <color rgb="00BFBFBF"/>
      </top>
      <bottom style="thin">
        <color rgb="00BFBFBF"/>
      </bottom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 vertical="center"/>
    </xf>
    <xf numFmtId="0" fontId="0" fillId="3" borderId="1" pivotButton="0" quotePrefix="0" xfId="0"/>
    <xf numFmtId="164" fontId="0" fillId="4" borderId="1" pivotButton="0" quotePrefix="0" xfId="0"/>
    <xf numFmtId="0" fontId="2" fillId="2" borderId="1" applyAlignment="1" pivotButton="0" quotePrefix="0" xfId="0">
      <alignment horizontal="center"/>
    </xf>
    <xf numFmtId="164" fontId="0" fillId="3" borderId="1" pivotButton="0" quotePrefix="0" xfId="0"/>
    <xf numFmtId="0" fontId="3" fillId="5" borderId="2" pivotButton="0" quotePrefix="0" xfId="0"/>
    <xf numFmtId="164" fontId="0" fillId="5" borderId="3" pivotButton="0" quotePrefix="0" xfId="0"/>
    <xf numFmtId="16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Ripartizione Attivo Netto per Categoria</a:t>
            </a:r>
          </a:p>
        </rich>
      </tx>
    </title>
    <plotArea>
      <pieChart>
        <varyColors val="1"/>
        <ser>
          <idx val="0"/>
          <order val="0"/>
          <spPr>
            <a:ln>
              <a:prstDash val="solid"/>
            </a:ln>
          </spPr>
          <cat>
            <numRef>
              <f>'Dashboard Foglio Excel calcolo imposte di successione gratis'!$A$78:$A$81</f>
            </numRef>
          </cat>
          <val>
            <numRef>
              <f>'Dashboard Foglio Excel calcolo imposte di successione gratis'!$B$78:$B$81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Imposta Netta per Erede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'Dashboard Foglio Excel calcolo imposte di successione gratis'!L3</f>
            </strRef>
          </tx>
          <spPr>
            <a:ln>
              <a:prstDash val="solid"/>
            </a:ln>
          </spPr>
          <cat>
            <numRef>
              <f>'Dashboard Foglio Excel calcolo imposte di successione gratis'!$C$4:$C$13</f>
            </numRef>
          </cat>
          <val>
            <numRef>
              <f>'Dashboard Foglio Excel calcolo imposte di successione gratis'!$L$4:$L$13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Attivo Netto vs Imposta Totale</a:t>
            </a:r>
          </a:p>
        </rich>
      </tx>
    </title>
    <plotArea>
      <lineChart>
        <grouping val="standard"/>
        <ser>
          <idx val="0"/>
          <order val="0"/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Foglio Excel calcolo imposte di successione gratis'!$A$72:$A$73</f>
            </numRef>
          </cat>
          <val>
            <numRef>
              <f>'Dashboard Foglio Excel calcolo imposte di successione gratis'!$B$72:$B$73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13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13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13</col>
      <colOff>0</colOff>
      <row>35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106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  <col width="18" customWidth="1" min="8" max="8"/>
    <col width="18" customWidth="1" min="9" max="9"/>
    <col width="18" customWidth="1" min="10" max="10"/>
    <col width="18" customWidth="1" min="11" max="11"/>
    <col width="18" customWidth="1" min="12" max="12"/>
  </cols>
  <sheetData>
    <row r="1">
      <c r="A1" s="1" t="inlineStr">
        <is>
          <t>Foglio Excel calcolo imposte di successione gratis - Dashboard</t>
        </is>
      </c>
    </row>
    <row r="3">
      <c r="A3" s="2" t="inlineStr">
        <is>
          <t>ID_Erede</t>
        </is>
      </c>
      <c r="B3" s="2" t="inlineStr">
        <is>
          <t>Cognome</t>
        </is>
      </c>
      <c r="C3" s="2" t="inlineStr">
        <is>
          <t>Nome</t>
        </is>
      </c>
      <c r="D3" s="2" t="inlineStr">
        <is>
          <t>Codice Fiscale</t>
        </is>
      </c>
      <c r="E3" s="2" t="inlineStr">
        <is>
          <t>Grado Parentela</t>
        </is>
      </c>
      <c r="F3" s="2" t="inlineStr">
        <is>
          <t>% Quota</t>
        </is>
      </c>
      <c r="G3" s="2" t="inlineStr">
        <is>
          <t>Quota Attivo Netto (€)</t>
        </is>
      </c>
      <c r="H3" s="2" t="inlineStr">
        <is>
          <t>Franchigia Residua (€)</t>
        </is>
      </c>
      <c r="I3" s="2" t="inlineStr">
        <is>
          <t>Imponibile (€)</t>
        </is>
      </c>
      <c r="J3" s="2" t="inlineStr">
        <is>
          <t>Aliquota</t>
        </is>
      </c>
      <c r="K3" s="2" t="inlineStr">
        <is>
          <t>Imposta Lorda (€)</t>
        </is>
      </c>
      <c r="L3" s="2" t="inlineStr">
        <is>
          <t>Imposta Netta (€)</t>
        </is>
      </c>
    </row>
    <row r="4">
      <c r="A4" s="3" t="n">
        <v>1</v>
      </c>
      <c r="B4" s="3" t="inlineStr">
        <is>
          <t>Rossi</t>
        </is>
      </c>
      <c r="C4" s="3" t="inlineStr">
        <is>
          <t>Marco</t>
        </is>
      </c>
      <c r="D4" s="3" t="inlineStr">
        <is>
          <t>RSSMRC80A01H501Z</t>
        </is>
      </c>
      <c r="E4" s="3" t="inlineStr">
        <is>
          <t>Coniuge</t>
        </is>
      </c>
      <c r="F4" s="3" t="n">
        <v>50</v>
      </c>
      <c r="G4" s="4">
        <f>ROUND($B$72*F4/100,2)</f>
        <v/>
      </c>
      <c r="H4" s="4">
        <f>MAX(VLOOKUP(E4,$A$101:$C$106,3,FALSE)-G4,0)</f>
        <v/>
      </c>
      <c r="I4" s="4">
        <f>MAX(G4-VLOOKUP(E4,$A$101:$C$106,3,FALSE),0)</f>
        <v/>
      </c>
      <c r="J4" s="4">
        <f>VLOOKUP(E4,$A$101:$C$106,2,FALSE)</f>
        <v/>
      </c>
      <c r="K4" s="4">
        <f>I4*J4</f>
        <v/>
      </c>
      <c r="L4" s="4">
        <f>IF(H4&gt;0,K4,K4)</f>
        <v/>
      </c>
    </row>
    <row r="5">
      <c r="A5" s="3" t="n">
        <v>2</v>
      </c>
      <c r="B5" s="3" t="inlineStr">
        <is>
          <t>Rossi</t>
        </is>
      </c>
      <c r="C5" s="3" t="inlineStr">
        <is>
          <t>Luca</t>
        </is>
      </c>
      <c r="D5" s="3" t="inlineStr">
        <is>
          <t>RSSLCU10C15H501U</t>
        </is>
      </c>
      <c r="E5" s="3" t="inlineStr">
        <is>
          <t>Figlio</t>
        </is>
      </c>
      <c r="F5" s="3" t="n">
        <v>10</v>
      </c>
      <c r="G5" s="4">
        <f>ROUND($B$72*F5/100,2)</f>
        <v/>
      </c>
      <c r="H5" s="4">
        <f>MAX(VLOOKUP(E5,$A$101:$C$106,3,FALSE)-G5,0)</f>
        <v/>
      </c>
      <c r="I5" s="4">
        <f>MAX(G5-VLOOKUP(E5,$A$101:$C$106,3,FALSE),0)</f>
        <v/>
      </c>
      <c r="J5" s="4">
        <f>VLOOKUP(E5,$A$101:$C$106,2,FALSE)</f>
        <v/>
      </c>
      <c r="K5" s="4">
        <f>I5*J5</f>
        <v/>
      </c>
      <c r="L5" s="4">
        <f>IF(H5&gt;0,K5,K5)</f>
        <v/>
      </c>
    </row>
    <row r="6">
      <c r="A6" s="3" t="n">
        <v>3</v>
      </c>
      <c r="B6" s="3" t="inlineStr">
        <is>
          <t>Rossi</t>
        </is>
      </c>
      <c r="C6" s="3" t="inlineStr">
        <is>
          <t>Chiara</t>
        </is>
      </c>
      <c r="D6" s="3" t="inlineStr">
        <is>
          <t>RSSCHR12D20H501C</t>
        </is>
      </c>
      <c r="E6" s="3" t="inlineStr">
        <is>
          <t>Figlio</t>
        </is>
      </c>
      <c r="F6" s="3" t="n">
        <v>10</v>
      </c>
      <c r="G6" s="4">
        <f>ROUND($B$72*F6/100,2)</f>
        <v/>
      </c>
      <c r="H6" s="4">
        <f>MAX(VLOOKUP(E6,$A$101:$C$106,3,FALSE)-G6,0)</f>
        <v/>
      </c>
      <c r="I6" s="4">
        <f>MAX(G6-VLOOKUP(E6,$A$101:$C$106,3,FALSE),0)</f>
        <v/>
      </c>
      <c r="J6" s="4">
        <f>VLOOKUP(E6,$A$101:$C$106,2,FALSE)</f>
        <v/>
      </c>
      <c r="K6" s="4">
        <f>I6*J6</f>
        <v/>
      </c>
      <c r="L6" s="4">
        <f>IF(H6&gt;0,K6,K6)</f>
        <v/>
      </c>
    </row>
    <row r="7">
      <c r="A7" s="3" t="n">
        <v>4</v>
      </c>
      <c r="B7" s="3" t="inlineStr">
        <is>
          <t>Bianchi</t>
        </is>
      </c>
      <c r="C7" s="3" t="inlineStr">
        <is>
          <t>Paolo</t>
        </is>
      </c>
      <c r="D7" s="3" t="inlineStr">
        <is>
          <t>BNCPAO75E22F205X</t>
        </is>
      </c>
      <c r="E7" s="3" t="inlineStr">
        <is>
          <t>Fratello</t>
        </is>
      </c>
      <c r="F7" s="3" t="n">
        <v>5</v>
      </c>
      <c r="G7" s="4">
        <f>ROUND($B$72*F7/100,2)</f>
        <v/>
      </c>
      <c r="H7" s="4">
        <f>MAX(VLOOKUP(E7,$A$101:$C$106,3,FALSE)-G7,0)</f>
        <v/>
      </c>
      <c r="I7" s="4">
        <f>MAX(G7-VLOOKUP(E7,$A$101:$C$106,3,FALSE),0)</f>
        <v/>
      </c>
      <c r="J7" s="4">
        <f>VLOOKUP(E7,$A$101:$C$106,2,FALSE)</f>
        <v/>
      </c>
      <c r="K7" s="4">
        <f>I7*J7</f>
        <v/>
      </c>
      <c r="L7" s="4">
        <f>IF(H7&gt;0,K7,K7)</f>
        <v/>
      </c>
    </row>
    <row r="8">
      <c r="A8" s="3" t="n">
        <v>5</v>
      </c>
      <c r="B8" s="3" t="inlineStr">
        <is>
          <t>Verdi</t>
        </is>
      </c>
      <c r="C8" s="3" t="inlineStr">
        <is>
          <t>Anna</t>
        </is>
      </c>
      <c r="D8" s="3" t="inlineStr">
        <is>
          <t>VRDANN93G45H223Y</t>
        </is>
      </c>
      <c r="E8" s="3" t="inlineStr">
        <is>
          <t>Altro</t>
        </is>
      </c>
      <c r="F8" s="3" t="n">
        <v>5</v>
      </c>
      <c r="G8" s="4">
        <f>ROUND($B$72*F8/100,2)</f>
        <v/>
      </c>
      <c r="H8" s="4">
        <f>MAX(VLOOKUP(E8,$A$101:$C$106,3,FALSE)-G8,0)</f>
        <v/>
      </c>
      <c r="I8" s="4">
        <f>MAX(G8-VLOOKUP(E8,$A$101:$C$106,3,FALSE),0)</f>
        <v/>
      </c>
      <c r="J8" s="4">
        <f>VLOOKUP(E8,$A$101:$C$106,2,FALSE)</f>
        <v/>
      </c>
      <c r="K8" s="4">
        <f>I8*J8</f>
        <v/>
      </c>
      <c r="L8" s="4">
        <f>IF(H8&gt;0,K8,K8)</f>
        <v/>
      </c>
    </row>
    <row r="9">
      <c r="A9" s="3" t="n">
        <v>6</v>
      </c>
      <c r="B9" s="3" t="inlineStr">
        <is>
          <t>Gallo</t>
        </is>
      </c>
      <c r="C9" s="3" t="inlineStr">
        <is>
          <t>Giuseppe</t>
        </is>
      </c>
      <c r="D9" s="3" t="inlineStr">
        <is>
          <t>GLLGPP68H12H501Z</t>
        </is>
      </c>
      <c r="E9" s="3" t="inlineStr">
        <is>
          <t>Altro</t>
        </is>
      </c>
      <c r="F9" s="3" t="n">
        <v>5</v>
      </c>
      <c r="G9" s="4">
        <f>ROUND($B$72*F9/100,2)</f>
        <v/>
      </c>
      <c r="H9" s="4">
        <f>MAX(VLOOKUP(E9,$A$101:$C$106,3,FALSE)-G9,0)</f>
        <v/>
      </c>
      <c r="I9" s="4">
        <f>MAX(G9-VLOOKUP(E9,$A$101:$C$106,3,FALSE),0)</f>
        <v/>
      </c>
      <c r="J9" s="4">
        <f>VLOOKUP(E9,$A$101:$C$106,2,FALSE)</f>
        <v/>
      </c>
      <c r="K9" s="4">
        <f>I9*J9</f>
        <v/>
      </c>
      <c r="L9" s="4">
        <f>IF(H9&gt;0,K9,K9)</f>
        <v/>
      </c>
    </row>
    <row r="10">
      <c r="A10" s="3" t="n">
        <v>7</v>
      </c>
      <c r="B10" s="3" t="inlineStr">
        <is>
          <t>Ferrari</t>
        </is>
      </c>
      <c r="C10" s="3" t="inlineStr">
        <is>
          <t>Sara</t>
        </is>
      </c>
      <c r="D10" s="3" t="inlineStr">
        <is>
          <t>FRRSRA85A01H501W</t>
        </is>
      </c>
      <c r="E10" s="3" t="inlineStr">
        <is>
          <t>Altro</t>
        </is>
      </c>
      <c r="F10" s="3" t="n">
        <v>5</v>
      </c>
      <c r="G10" s="4">
        <f>ROUND($B$72*F10/100,2)</f>
        <v/>
      </c>
      <c r="H10" s="4">
        <f>MAX(VLOOKUP(E10,$A$101:$C$106,3,FALSE)-G10,0)</f>
        <v/>
      </c>
      <c r="I10" s="4">
        <f>MAX(G10-VLOOKUP(E10,$A$101:$C$106,3,FALSE),0)</f>
        <v/>
      </c>
      <c r="J10" s="4">
        <f>VLOOKUP(E10,$A$101:$C$106,2,FALSE)</f>
        <v/>
      </c>
      <c r="K10" s="4">
        <f>I10*J10</f>
        <v/>
      </c>
      <c r="L10" s="4">
        <f>IF(H10&gt;0,K10,K10)</f>
        <v/>
      </c>
    </row>
    <row r="11">
      <c r="A11" s="3" t="n">
        <v>8</v>
      </c>
      <c r="B11" s="3" t="inlineStr">
        <is>
          <t>Russo</t>
        </is>
      </c>
      <c r="C11" s="3" t="inlineStr">
        <is>
          <t>Alberto</t>
        </is>
      </c>
      <c r="D11" s="3" t="inlineStr">
        <is>
          <t>RSSLBR90B12H501K</t>
        </is>
      </c>
      <c r="E11" s="3" t="inlineStr">
        <is>
          <t>Altro</t>
        </is>
      </c>
      <c r="F11" s="3" t="n">
        <v>5</v>
      </c>
      <c r="G11" s="4">
        <f>ROUND($B$72*F11/100,2)</f>
        <v/>
      </c>
      <c r="H11" s="4">
        <f>MAX(VLOOKUP(E11,$A$101:$C$106,3,FALSE)-G11,0)</f>
        <v/>
      </c>
      <c r="I11" s="4">
        <f>MAX(G11-VLOOKUP(E11,$A$101:$C$106,3,FALSE),0)</f>
        <v/>
      </c>
      <c r="J11" s="4">
        <f>VLOOKUP(E11,$A$101:$C$106,2,FALSE)</f>
        <v/>
      </c>
      <c r="K11" s="4">
        <f>I11*J11</f>
        <v/>
      </c>
      <c r="L11" s="4">
        <f>IF(H11&gt;0,K11,K11)</f>
        <v/>
      </c>
    </row>
    <row r="12">
      <c r="A12" s="3" t="n">
        <v>9</v>
      </c>
      <c r="B12" s="3" t="inlineStr">
        <is>
          <t>Moretti</t>
        </is>
      </c>
      <c r="C12" s="3" t="inlineStr">
        <is>
          <t>Laura</t>
        </is>
      </c>
      <c r="D12" s="3" t="inlineStr">
        <is>
          <t>MRTLRA95C30H501T</t>
        </is>
      </c>
      <c r="E12" s="3" t="inlineStr">
        <is>
          <t>Altro</t>
        </is>
      </c>
      <c r="F12" s="3" t="n">
        <v>3</v>
      </c>
      <c r="G12" s="4">
        <f>ROUND($B$72*F12/100,2)</f>
        <v/>
      </c>
      <c r="H12" s="4">
        <f>MAX(VLOOKUP(E12,$A$101:$C$106,3,FALSE)-G12,0)</f>
        <v/>
      </c>
      <c r="I12" s="4">
        <f>MAX(G12-VLOOKUP(E12,$A$101:$C$106,3,FALSE),0)</f>
        <v/>
      </c>
      <c r="J12" s="4">
        <f>VLOOKUP(E12,$A$101:$C$106,2,FALSE)</f>
        <v/>
      </c>
      <c r="K12" s="4">
        <f>I12*J12</f>
        <v/>
      </c>
      <c r="L12" s="4">
        <f>IF(H12&gt;0,K12,K12)</f>
        <v/>
      </c>
    </row>
    <row r="13">
      <c r="A13" s="3" t="n">
        <v>10</v>
      </c>
      <c r="B13" s="3" t="inlineStr">
        <is>
          <t>Conti</t>
        </is>
      </c>
      <c r="C13" s="3" t="inlineStr">
        <is>
          <t>Stefano</t>
        </is>
      </c>
      <c r="D13" s="3" t="inlineStr">
        <is>
          <t>CNTSTF78D15H501P</t>
        </is>
      </c>
      <c r="E13" s="3" t="inlineStr">
        <is>
          <t>Altro</t>
        </is>
      </c>
      <c r="F13" s="3" t="n">
        <v>2</v>
      </c>
      <c r="G13" s="4">
        <f>ROUND($B$72*F13/100,2)</f>
        <v/>
      </c>
      <c r="H13" s="4">
        <f>MAX(VLOOKUP(E13,$A$101:$C$106,3,FALSE)-G13,0)</f>
        <v/>
      </c>
      <c r="I13" s="4">
        <f>MAX(G13-VLOOKUP(E13,$A$101:$C$106,3,FALSE),0)</f>
        <v/>
      </c>
      <c r="J13" s="4">
        <f>VLOOKUP(E13,$A$101:$C$106,2,FALSE)</f>
        <v/>
      </c>
      <c r="K13" s="4">
        <f>I13*J13</f>
        <v/>
      </c>
      <c r="L13" s="4">
        <f>IF(H13&gt;0,K13,K13)</f>
        <v/>
      </c>
    </row>
    <row r="16">
      <c r="A16" s="5" t="inlineStr">
        <is>
          <t>ID_Bene</t>
        </is>
      </c>
      <c r="B16" s="5" t="inlineStr">
        <is>
          <t>Descrizione</t>
        </is>
      </c>
      <c r="C16" s="5" t="inlineStr">
        <is>
          <t>Categoria</t>
        </is>
      </c>
      <c r="D16" s="5" t="inlineStr">
        <is>
          <t>Valore (€)</t>
        </is>
      </c>
    </row>
    <row r="17">
      <c r="A17" s="3" t="n">
        <v>2001</v>
      </c>
      <c r="B17" s="3" t="inlineStr">
        <is>
          <t>Immobile #1</t>
        </is>
      </c>
      <c r="C17" s="3" t="inlineStr">
        <is>
          <t>Immobili</t>
        </is>
      </c>
      <c r="D17" s="6" t="n">
        <v>500000</v>
      </c>
    </row>
    <row r="18">
      <c r="A18" s="3" t="n">
        <v>2002</v>
      </c>
      <c r="B18" s="3" t="inlineStr">
        <is>
          <t>Immobile #2</t>
        </is>
      </c>
      <c r="C18" s="3" t="inlineStr">
        <is>
          <t>Immobili</t>
        </is>
      </c>
      <c r="D18" s="6" t="n">
        <v>525000</v>
      </c>
    </row>
    <row r="19">
      <c r="A19" s="3" t="n">
        <v>2003</v>
      </c>
      <c r="B19" s="3" t="inlineStr">
        <is>
          <t>Immobile #3</t>
        </is>
      </c>
      <c r="C19" s="3" t="inlineStr">
        <is>
          <t>Immobili</t>
        </is>
      </c>
      <c r="D19" s="6" t="n">
        <v>550000</v>
      </c>
    </row>
    <row r="20">
      <c r="A20" s="3" t="n">
        <v>2004</v>
      </c>
      <c r="B20" s="3" t="inlineStr">
        <is>
          <t>Immobile #4</t>
        </is>
      </c>
      <c r="C20" s="3" t="inlineStr">
        <is>
          <t>Immobili</t>
        </is>
      </c>
      <c r="D20" s="6" t="n">
        <v>575000</v>
      </c>
    </row>
    <row r="21">
      <c r="A21" s="3" t="n">
        <v>2005</v>
      </c>
      <c r="B21" s="3" t="inlineStr">
        <is>
          <t>Immobile #5</t>
        </is>
      </c>
      <c r="C21" s="3" t="inlineStr">
        <is>
          <t>Immobili</t>
        </is>
      </c>
      <c r="D21" s="6" t="n">
        <v>600000</v>
      </c>
    </row>
    <row r="22">
      <c r="A22" s="3" t="n">
        <v>2006</v>
      </c>
      <c r="B22" s="3" t="inlineStr">
        <is>
          <t>Immobile #6</t>
        </is>
      </c>
      <c r="C22" s="3" t="inlineStr">
        <is>
          <t>Immobili</t>
        </is>
      </c>
      <c r="D22" s="6" t="n">
        <v>625000</v>
      </c>
    </row>
    <row r="23">
      <c r="A23" s="3" t="n">
        <v>2007</v>
      </c>
      <c r="B23" s="3" t="inlineStr">
        <is>
          <t>Immobile #7</t>
        </is>
      </c>
      <c r="C23" s="3" t="inlineStr">
        <is>
          <t>Immobili</t>
        </is>
      </c>
      <c r="D23" s="6" t="n">
        <v>650000</v>
      </c>
    </row>
    <row r="24">
      <c r="A24" s="3" t="n">
        <v>2008</v>
      </c>
      <c r="B24" s="3" t="inlineStr">
        <is>
          <t>Immobile #8</t>
        </is>
      </c>
      <c r="C24" s="3" t="inlineStr">
        <is>
          <t>Immobili</t>
        </is>
      </c>
      <c r="D24" s="6" t="n">
        <v>675000</v>
      </c>
    </row>
    <row r="25">
      <c r="A25" s="3" t="n">
        <v>2009</v>
      </c>
      <c r="B25" s="3" t="inlineStr">
        <is>
          <t>Immobile #9</t>
        </is>
      </c>
      <c r="C25" s="3" t="inlineStr">
        <is>
          <t>Immobili</t>
        </is>
      </c>
      <c r="D25" s="6" t="n">
        <v>700000</v>
      </c>
    </row>
    <row r="26">
      <c r="A26" s="3" t="n">
        <v>2010</v>
      </c>
      <c r="B26" s="3" t="inlineStr">
        <is>
          <t>Immobile #10</t>
        </is>
      </c>
      <c r="C26" s="3" t="inlineStr">
        <is>
          <t>Immobili</t>
        </is>
      </c>
      <c r="D26" s="6" t="n">
        <v>725000</v>
      </c>
    </row>
    <row r="27">
      <c r="A27" s="3" t="n">
        <v>2011</v>
      </c>
      <c r="B27" s="3" t="inlineStr">
        <is>
          <t>Conto corrente #1</t>
        </is>
      </c>
      <c r="C27" s="3" t="inlineStr">
        <is>
          <t>Conti</t>
        </is>
      </c>
      <c r="D27" s="6" t="n">
        <v>20000</v>
      </c>
    </row>
    <row r="28">
      <c r="A28" s="3" t="n">
        <v>2012</v>
      </c>
      <c r="B28" s="3" t="inlineStr">
        <is>
          <t>Conto corrente #2</t>
        </is>
      </c>
      <c r="C28" s="3" t="inlineStr">
        <is>
          <t>Conti</t>
        </is>
      </c>
      <c r="D28" s="6" t="n">
        <v>30000</v>
      </c>
    </row>
    <row r="29">
      <c r="A29" s="3" t="n">
        <v>2013</v>
      </c>
      <c r="B29" s="3" t="inlineStr">
        <is>
          <t>Conto corrente #3</t>
        </is>
      </c>
      <c r="C29" s="3" t="inlineStr">
        <is>
          <t>Conti</t>
        </is>
      </c>
      <c r="D29" s="6" t="n">
        <v>40000</v>
      </c>
    </row>
    <row r="30">
      <c r="A30" s="3" t="n">
        <v>2014</v>
      </c>
      <c r="B30" s="3" t="inlineStr">
        <is>
          <t>Conto corrente #4</t>
        </is>
      </c>
      <c r="C30" s="3" t="inlineStr">
        <is>
          <t>Conti</t>
        </is>
      </c>
      <c r="D30" s="6" t="n">
        <v>50000</v>
      </c>
    </row>
    <row r="31">
      <c r="A31" s="3" t="n">
        <v>2015</v>
      </c>
      <c r="B31" s="3" t="inlineStr">
        <is>
          <t>Conto corrente #5</t>
        </is>
      </c>
      <c r="C31" s="3" t="inlineStr">
        <is>
          <t>Conti</t>
        </is>
      </c>
      <c r="D31" s="6" t="n">
        <v>60000</v>
      </c>
    </row>
    <row r="32">
      <c r="A32" s="3" t="n">
        <v>2016</v>
      </c>
      <c r="B32" s="3" t="inlineStr">
        <is>
          <t>Conto corrente #6</t>
        </is>
      </c>
      <c r="C32" s="3" t="inlineStr">
        <is>
          <t>Conti</t>
        </is>
      </c>
      <c r="D32" s="6" t="n">
        <v>70000</v>
      </c>
    </row>
    <row r="33">
      <c r="A33" s="3" t="n">
        <v>2017</v>
      </c>
      <c r="B33" s="3" t="inlineStr">
        <is>
          <t>Conto corrente #7</t>
        </is>
      </c>
      <c r="C33" s="3" t="inlineStr">
        <is>
          <t>Conti</t>
        </is>
      </c>
      <c r="D33" s="6" t="n">
        <v>80000</v>
      </c>
    </row>
    <row r="34">
      <c r="A34" s="3" t="n">
        <v>2018</v>
      </c>
      <c r="B34" s="3" t="inlineStr">
        <is>
          <t>Conto corrente #8</t>
        </is>
      </c>
      <c r="C34" s="3" t="inlineStr">
        <is>
          <t>Conti</t>
        </is>
      </c>
      <c r="D34" s="6" t="n">
        <v>90000</v>
      </c>
    </row>
    <row r="35">
      <c r="A35" s="3" t="n">
        <v>2019</v>
      </c>
      <c r="B35" s="3" t="inlineStr">
        <is>
          <t>Conto corrente #9</t>
        </is>
      </c>
      <c r="C35" s="3" t="inlineStr">
        <is>
          <t>Conti</t>
        </is>
      </c>
      <c r="D35" s="6" t="n">
        <v>100000</v>
      </c>
    </row>
    <row r="36">
      <c r="A36" s="3" t="n">
        <v>2020</v>
      </c>
      <c r="B36" s="3" t="inlineStr">
        <is>
          <t>Conto corrente #10</t>
        </is>
      </c>
      <c r="C36" s="3" t="inlineStr">
        <is>
          <t>Conti</t>
        </is>
      </c>
      <c r="D36" s="6" t="n">
        <v>110000</v>
      </c>
    </row>
    <row r="37">
      <c r="A37" s="3" t="n">
        <v>2021</v>
      </c>
      <c r="B37" s="3" t="inlineStr">
        <is>
          <t>Conto corrente #11</t>
        </is>
      </c>
      <c r="C37" s="3" t="inlineStr">
        <is>
          <t>Conti</t>
        </is>
      </c>
      <c r="D37" s="6" t="n">
        <v>120000</v>
      </c>
    </row>
    <row r="38">
      <c r="A38" s="3" t="n">
        <v>2022</v>
      </c>
      <c r="B38" s="3" t="inlineStr">
        <is>
          <t>Conto corrente #12</t>
        </is>
      </c>
      <c r="C38" s="3" t="inlineStr">
        <is>
          <t>Conti</t>
        </is>
      </c>
      <c r="D38" s="6" t="n">
        <v>130000</v>
      </c>
    </row>
    <row r="39">
      <c r="A39" s="3" t="n">
        <v>2023</v>
      </c>
      <c r="B39" s="3" t="inlineStr">
        <is>
          <t>Conto corrente #13</t>
        </is>
      </c>
      <c r="C39" s="3" t="inlineStr">
        <is>
          <t>Conti</t>
        </is>
      </c>
      <c r="D39" s="6" t="n">
        <v>140000</v>
      </c>
    </row>
    <row r="40">
      <c r="A40" s="3" t="n">
        <v>2024</v>
      </c>
      <c r="B40" s="3" t="inlineStr">
        <is>
          <t>Conto corrente #14</t>
        </is>
      </c>
      <c r="C40" s="3" t="inlineStr">
        <is>
          <t>Conti</t>
        </is>
      </c>
      <c r="D40" s="6" t="n">
        <v>150000</v>
      </c>
    </row>
    <row r="41">
      <c r="A41" s="3" t="n">
        <v>2025</v>
      </c>
      <c r="B41" s="3" t="inlineStr">
        <is>
          <t>Conto corrente #15</t>
        </is>
      </c>
      <c r="C41" s="3" t="inlineStr">
        <is>
          <t>Conti</t>
        </is>
      </c>
      <c r="D41" s="6" t="n">
        <v>160000</v>
      </c>
    </row>
    <row r="42">
      <c r="A42" s="3" t="n">
        <v>2026</v>
      </c>
      <c r="B42" s="3" t="inlineStr">
        <is>
          <t>Portafoglio titoli #1</t>
        </is>
      </c>
      <c r="C42" s="3" t="inlineStr">
        <is>
          <t>Titoli</t>
        </is>
      </c>
      <c r="D42" s="6" t="n">
        <v>30000</v>
      </c>
    </row>
    <row r="43">
      <c r="A43" s="3" t="n">
        <v>2027</v>
      </c>
      <c r="B43" s="3" t="inlineStr">
        <is>
          <t>Portafoglio titoli #2</t>
        </is>
      </c>
      <c r="C43" s="3" t="inlineStr">
        <is>
          <t>Titoli</t>
        </is>
      </c>
      <c r="D43" s="6" t="n">
        <v>42000</v>
      </c>
    </row>
    <row r="44">
      <c r="A44" s="3" t="n">
        <v>2028</v>
      </c>
      <c r="B44" s="3" t="inlineStr">
        <is>
          <t>Portafoglio titoli #3</t>
        </is>
      </c>
      <c r="C44" s="3" t="inlineStr">
        <is>
          <t>Titoli</t>
        </is>
      </c>
      <c r="D44" s="6" t="n">
        <v>54000</v>
      </c>
    </row>
    <row r="45">
      <c r="A45" s="3" t="n">
        <v>2029</v>
      </c>
      <c r="B45" s="3" t="inlineStr">
        <is>
          <t>Portafoglio titoli #4</t>
        </is>
      </c>
      <c r="C45" s="3" t="inlineStr">
        <is>
          <t>Titoli</t>
        </is>
      </c>
      <c r="D45" s="6" t="n">
        <v>66000</v>
      </c>
    </row>
    <row r="46">
      <c r="A46" s="3" t="n">
        <v>2030</v>
      </c>
      <c r="B46" s="3" t="inlineStr">
        <is>
          <t>Portafoglio titoli #5</t>
        </is>
      </c>
      <c r="C46" s="3" t="inlineStr">
        <is>
          <t>Titoli</t>
        </is>
      </c>
      <c r="D46" s="6" t="n">
        <v>78000</v>
      </c>
    </row>
    <row r="47">
      <c r="A47" s="3" t="n">
        <v>2031</v>
      </c>
      <c r="B47" s="3" t="inlineStr">
        <is>
          <t>Portafoglio titoli #6</t>
        </is>
      </c>
      <c r="C47" s="3" t="inlineStr">
        <is>
          <t>Titoli</t>
        </is>
      </c>
      <c r="D47" s="6" t="n">
        <v>90000</v>
      </c>
    </row>
    <row r="48">
      <c r="A48" s="3" t="n">
        <v>2032</v>
      </c>
      <c r="B48" s="3" t="inlineStr">
        <is>
          <t>Portafoglio titoli #7</t>
        </is>
      </c>
      <c r="C48" s="3" t="inlineStr">
        <is>
          <t>Titoli</t>
        </is>
      </c>
      <c r="D48" s="6" t="n">
        <v>102000</v>
      </c>
    </row>
    <row r="49">
      <c r="A49" s="3" t="n">
        <v>2033</v>
      </c>
      <c r="B49" s="3" t="inlineStr">
        <is>
          <t>Portafoglio titoli #8</t>
        </is>
      </c>
      <c r="C49" s="3" t="inlineStr">
        <is>
          <t>Titoli</t>
        </is>
      </c>
      <c r="D49" s="6" t="n">
        <v>114000</v>
      </c>
    </row>
    <row r="50">
      <c r="A50" s="3" t="n">
        <v>2034</v>
      </c>
      <c r="B50" s="3" t="inlineStr">
        <is>
          <t>Portafoglio titoli #9</t>
        </is>
      </c>
      <c r="C50" s="3" t="inlineStr">
        <is>
          <t>Titoli</t>
        </is>
      </c>
      <c r="D50" s="6" t="n">
        <v>126000</v>
      </c>
    </row>
    <row r="51">
      <c r="A51" s="3" t="n">
        <v>2035</v>
      </c>
      <c r="B51" s="3" t="inlineStr">
        <is>
          <t>Portafoglio titoli #10</t>
        </is>
      </c>
      <c r="C51" s="3" t="inlineStr">
        <is>
          <t>Titoli</t>
        </is>
      </c>
      <c r="D51" s="6" t="n">
        <v>138000</v>
      </c>
    </row>
    <row r="52">
      <c r="A52" s="3" t="n">
        <v>2036</v>
      </c>
      <c r="B52" s="3" t="inlineStr">
        <is>
          <t>Portafoglio titoli #11</t>
        </is>
      </c>
      <c r="C52" s="3" t="inlineStr">
        <is>
          <t>Titoli</t>
        </is>
      </c>
      <c r="D52" s="6" t="n">
        <v>150000</v>
      </c>
    </row>
    <row r="53">
      <c r="A53" s="3" t="n">
        <v>2037</v>
      </c>
      <c r="B53" s="3" t="inlineStr">
        <is>
          <t>Portafoglio titoli #12</t>
        </is>
      </c>
      <c r="C53" s="3" t="inlineStr">
        <is>
          <t>Titoli</t>
        </is>
      </c>
      <c r="D53" s="6" t="n">
        <v>162000</v>
      </c>
    </row>
    <row r="54">
      <c r="A54" s="3" t="n">
        <v>2038</v>
      </c>
      <c r="B54" s="3" t="inlineStr">
        <is>
          <t>Portafoglio titoli #13</t>
        </is>
      </c>
      <c r="C54" s="3" t="inlineStr">
        <is>
          <t>Titoli</t>
        </is>
      </c>
      <c r="D54" s="6" t="n">
        <v>174000</v>
      </c>
    </row>
    <row r="55">
      <c r="A55" s="3" t="n">
        <v>2039</v>
      </c>
      <c r="B55" s="3" t="inlineStr">
        <is>
          <t>Portafoglio titoli #14</t>
        </is>
      </c>
      <c r="C55" s="3" t="inlineStr">
        <is>
          <t>Titoli</t>
        </is>
      </c>
      <c r="D55" s="6" t="n">
        <v>186000</v>
      </c>
    </row>
    <row r="56">
      <c r="A56" s="3" t="n">
        <v>2040</v>
      </c>
      <c r="B56" s="3" t="inlineStr">
        <is>
          <t>Portafoglio titoli #15</t>
        </is>
      </c>
      <c r="C56" s="3" t="inlineStr">
        <is>
          <t>Titoli</t>
        </is>
      </c>
      <c r="D56" s="6" t="n">
        <v>198000</v>
      </c>
    </row>
    <row r="57">
      <c r="A57" s="3" t="n">
        <v>2041</v>
      </c>
      <c r="B57" s="3" t="inlineStr">
        <is>
          <t>Altri beni #1</t>
        </is>
      </c>
      <c r="C57" s="3" t="inlineStr">
        <is>
          <t>Altro</t>
        </is>
      </c>
      <c r="D57" s="6" t="n">
        <v>15000</v>
      </c>
    </row>
    <row r="58">
      <c r="A58" s="3" t="n">
        <v>2042</v>
      </c>
      <c r="B58" s="3" t="inlineStr">
        <is>
          <t>Altri beni #2</t>
        </is>
      </c>
      <c r="C58" s="3" t="inlineStr">
        <is>
          <t>Altro</t>
        </is>
      </c>
      <c r="D58" s="6" t="n">
        <v>23000</v>
      </c>
    </row>
    <row r="59">
      <c r="A59" s="3" t="n">
        <v>2043</v>
      </c>
      <c r="B59" s="3" t="inlineStr">
        <is>
          <t>Altri beni #3</t>
        </is>
      </c>
      <c r="C59" s="3" t="inlineStr">
        <is>
          <t>Altro</t>
        </is>
      </c>
      <c r="D59" s="6" t="n">
        <v>31000</v>
      </c>
    </row>
    <row r="60">
      <c r="A60" s="3" t="n">
        <v>2044</v>
      </c>
      <c r="B60" s="3" t="inlineStr">
        <is>
          <t>Altri beni #4</t>
        </is>
      </c>
      <c r="C60" s="3" t="inlineStr">
        <is>
          <t>Altro</t>
        </is>
      </c>
      <c r="D60" s="6" t="n">
        <v>39000</v>
      </c>
    </row>
    <row r="61">
      <c r="A61" s="3" t="n">
        <v>2045</v>
      </c>
      <c r="B61" s="3" t="inlineStr">
        <is>
          <t>Altri beni #5</t>
        </is>
      </c>
      <c r="C61" s="3" t="inlineStr">
        <is>
          <t>Altro</t>
        </is>
      </c>
      <c r="D61" s="6" t="n">
        <v>47000</v>
      </c>
    </row>
    <row r="62">
      <c r="A62" s="3" t="n">
        <v>2046</v>
      </c>
      <c r="B62" s="3" t="inlineStr">
        <is>
          <t>Altri beni #6</t>
        </is>
      </c>
      <c r="C62" s="3" t="inlineStr">
        <is>
          <t>Altro</t>
        </is>
      </c>
      <c r="D62" s="6" t="n">
        <v>55000</v>
      </c>
    </row>
    <row r="63">
      <c r="A63" s="3" t="n">
        <v>2047</v>
      </c>
      <c r="B63" s="3" t="inlineStr">
        <is>
          <t>Altri beni #7</t>
        </is>
      </c>
      <c r="C63" s="3" t="inlineStr">
        <is>
          <t>Altro</t>
        </is>
      </c>
      <c r="D63" s="6" t="n">
        <v>63000</v>
      </c>
    </row>
    <row r="64">
      <c r="A64" s="3" t="n">
        <v>2048</v>
      </c>
      <c r="B64" s="3" t="inlineStr">
        <is>
          <t>Altri beni #8</t>
        </is>
      </c>
      <c r="C64" s="3" t="inlineStr">
        <is>
          <t>Altro</t>
        </is>
      </c>
      <c r="D64" s="6" t="n">
        <v>71000</v>
      </c>
    </row>
    <row r="65">
      <c r="A65" s="3" t="n">
        <v>2049</v>
      </c>
      <c r="B65" s="3" t="inlineStr">
        <is>
          <t>Altri beni #9</t>
        </is>
      </c>
      <c r="C65" s="3" t="inlineStr">
        <is>
          <t>Altro</t>
        </is>
      </c>
      <c r="D65" s="6" t="n">
        <v>79000</v>
      </c>
    </row>
    <row r="66">
      <c r="A66" s="3" t="n">
        <v>2050</v>
      </c>
      <c r="B66" s="3" t="inlineStr">
        <is>
          <t>Altri beni #10</t>
        </is>
      </c>
      <c r="C66" s="3" t="inlineStr">
        <is>
          <t>Altro</t>
        </is>
      </c>
      <c r="D66" s="6" t="n">
        <v>87000</v>
      </c>
    </row>
    <row r="70">
      <c r="A70" s="7" t="inlineStr">
        <is>
          <t>Totale Attivo Lordo (€)</t>
        </is>
      </c>
      <c r="B70" s="8">
        <f>SUM(D17:D66)</f>
        <v/>
      </c>
    </row>
    <row r="71">
      <c r="A71" s="7" t="inlineStr">
        <is>
          <t>Totale Passivo (€)</t>
        </is>
      </c>
      <c r="B71" s="8" t="n">
        <v>150000</v>
      </c>
    </row>
    <row r="72">
      <c r="A72" s="7" t="inlineStr">
        <is>
          <t>Attivo Netto (€)</t>
        </is>
      </c>
      <c r="B72" s="8">
        <f>B70-B71</f>
        <v/>
      </c>
    </row>
    <row r="73">
      <c r="A73" s="7" t="inlineStr">
        <is>
          <t>Imposta Totale (€)</t>
        </is>
      </c>
      <c r="B73" s="8">
        <f>SUM(L4:L13)</f>
        <v/>
      </c>
    </row>
    <row r="74">
      <c r="A74" s="7" t="inlineStr">
        <is>
          <t>Media Imposta per Erede (€)</t>
        </is>
      </c>
      <c r="B74" s="8">
        <f>AVERAGE(L4:L13)</f>
        <v/>
      </c>
    </row>
    <row r="75">
      <c r="A75" s="7" t="inlineStr">
        <is>
          <t>Numero Eredi</t>
        </is>
      </c>
      <c r="B75" s="8">
        <f>COUNT(A4:A13)</f>
        <v/>
      </c>
    </row>
    <row r="76">
      <c r="A76" s="7" t="inlineStr">
        <is>
          <t>% Imposta/Attivo Netto</t>
        </is>
      </c>
      <c r="B76" s="8">
        <f>IF(B72&gt;0,B73/B72,0)</f>
        <v/>
      </c>
    </row>
    <row r="78">
      <c r="A78" t="inlineStr">
        <is>
          <t>Immobili</t>
        </is>
      </c>
      <c r="B78" s="9">
        <f>SUMIF($C$17:$C$66,"Immobili",$D$17:$D$66)</f>
        <v/>
      </c>
    </row>
    <row r="79">
      <c r="A79" t="inlineStr">
        <is>
          <t>Conti</t>
        </is>
      </c>
      <c r="B79" s="9">
        <f>SUMIF($C$17:$C$66,"Conti",$D$17:$D$66)</f>
        <v/>
      </c>
    </row>
    <row r="80">
      <c r="A80" t="inlineStr">
        <is>
          <t>Titoli</t>
        </is>
      </c>
      <c r="B80" s="9">
        <f>SUMIF($C$17:$C$66,"Titoli",$D$17:$D$66)</f>
        <v/>
      </c>
    </row>
    <row r="81">
      <c r="A81" t="inlineStr">
        <is>
          <t>Altro</t>
        </is>
      </c>
      <c r="B81" s="9">
        <f>SUMIF($C$17:$C$66,"Altro",$D$17:$D$66)</f>
        <v/>
      </c>
    </row>
    <row r="100">
      <c r="A100" t="inlineStr">
        <is>
          <t>Aliquote_Franchigie</t>
        </is>
      </c>
    </row>
    <row r="101">
      <c r="A101" t="inlineStr">
        <is>
          <t>Coniuge</t>
        </is>
      </c>
      <c r="B101" t="n">
        <v>0.04</v>
      </c>
      <c r="C101" t="n">
        <v>1000000</v>
      </c>
    </row>
    <row r="102">
      <c r="A102" t="inlineStr">
        <is>
          <t>Figlio</t>
        </is>
      </c>
      <c r="B102" t="n">
        <v>0.04</v>
      </c>
      <c r="C102" t="n">
        <v>1000000</v>
      </c>
    </row>
    <row r="103">
      <c r="A103" t="inlineStr">
        <is>
          <t>Fratello</t>
        </is>
      </c>
      <c r="B103" t="n">
        <v>0.06</v>
      </c>
      <c r="C103" t="n">
        <v>100000</v>
      </c>
    </row>
    <row r="104">
      <c r="A104" t="inlineStr">
        <is>
          <t>Altro</t>
        </is>
      </c>
      <c r="B104" t="n">
        <v>0.06</v>
      </c>
      <c r="C104" t="n">
        <v>0</v>
      </c>
    </row>
    <row r="105">
      <c r="A105" t="inlineStr">
        <is>
          <t>Altro Soggetto</t>
        </is>
      </c>
      <c r="B105" t="n">
        <v>0.08</v>
      </c>
      <c r="C105" t="n">
        <v>0</v>
      </c>
    </row>
    <row r="106">
      <c r="A106" t="inlineStr">
        <is>
          <t>Handicap Grave</t>
        </is>
      </c>
      <c r="B106" t="n">
        <v>0.04</v>
      </c>
      <c r="C106" t="n">
        <v>1500000</v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">
    <mergeCell ref="A1:L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2025-06-28T16:49:56Z</dcterms:created>
  <dcterms:modified xsi:type="dcterms:W3CDTF">2025-06-28T16:49:56Z</dcterms:modified>
</cp:coreProperties>
</file>